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4735" windowHeight="12210"/>
  </bookViews>
  <sheets>
    <sheet name="Calcs" sheetId="2" r:id="rId1"/>
    <sheet name="Explanation1" sheetId="4" r:id="rId2"/>
    <sheet name="Explanation2" sheetId="3" r:id="rId3"/>
  </sheets>
  <calcPr calcId="124519"/>
</workbook>
</file>

<file path=xl/calcChain.xml><?xml version="1.0" encoding="utf-8"?>
<calcChain xmlns="http://schemas.openxmlformats.org/spreadsheetml/2006/main">
  <c r="F7" i="2"/>
  <c r="F5"/>
  <c r="D13" s="1"/>
  <c r="F6"/>
  <c r="F8"/>
  <c r="D12" l="1"/>
  <c r="D14"/>
</calcChain>
</file>

<file path=xl/comments1.xml><?xml version="1.0" encoding="utf-8"?>
<comments xmlns="http://schemas.openxmlformats.org/spreadsheetml/2006/main">
  <authors>
    <author>Ross</author>
  </authors>
  <commentList>
    <comment ref="B5" authorId="0">
      <text>
        <r>
          <rPr>
            <b/>
            <sz val="12"/>
            <color indexed="81"/>
            <rFont val="Calibri"/>
            <family val="2"/>
          </rPr>
          <t>Diameter of Bar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6" authorId="0">
      <text>
        <r>
          <rPr>
            <b/>
            <sz val="12"/>
            <color indexed="81"/>
            <rFont val="Calibri"/>
            <family val="2"/>
          </rPr>
          <t>Distance between the supports.</t>
        </r>
      </text>
    </comment>
    <comment ref="B7" authorId="0">
      <text>
        <r>
          <rPr>
            <b/>
            <sz val="12"/>
            <color indexed="81"/>
            <rFont val="Calibri"/>
            <family val="2"/>
          </rPr>
          <t>Width of carridge or distance between the outer faces of the bearings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8" authorId="0">
      <text>
        <r>
          <rPr>
            <b/>
            <sz val="12"/>
            <color indexed="81"/>
            <rFont val="Calibri"/>
            <family val="2"/>
            <scheme val="minor"/>
          </rPr>
          <t xml:space="preserve">Must be in </t>
        </r>
        <r>
          <rPr>
            <b/>
            <u/>
            <sz val="12"/>
            <color indexed="81"/>
            <rFont val="Calibri"/>
            <family val="2"/>
            <scheme val="minor"/>
          </rPr>
          <t>NEWTONS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9" authorId="0">
      <text>
        <r>
          <rPr>
            <b/>
            <sz val="8"/>
            <color indexed="81"/>
            <rFont val="Tahoma"/>
            <family val="2"/>
          </rPr>
          <t>Modulus of Elasticity
steel = 200000 newtons per mm square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<sst xmlns="http://schemas.openxmlformats.org/spreadsheetml/2006/main" count="18" uniqueCount="16">
  <si>
    <t>I (mm4)</t>
  </si>
  <si>
    <t>E (N/mm2)</t>
  </si>
  <si>
    <t>Load (N)</t>
  </si>
  <si>
    <t>a</t>
  </si>
  <si>
    <t>z</t>
  </si>
  <si>
    <t>Diameter (mm)</t>
  </si>
  <si>
    <t>Clear Span (mm)</t>
  </si>
  <si>
    <t>Car, width (mm)</t>
  </si>
  <si>
    <t>Effect. Span (mm)</t>
  </si>
  <si>
    <t>mm</t>
  </si>
  <si>
    <t>Simply supported with point load</t>
  </si>
  <si>
    <t>Medium fixed ends with a point load</t>
  </si>
  <si>
    <t>Fixed ends with a point load</t>
  </si>
  <si>
    <t>Calculation sheet for unsupported round bar, change values in GREEN BOX only</t>
  </si>
  <si>
    <t>Work in progress so some boxs have no function yet, basic calculation only</t>
  </si>
  <si>
    <t>Max Deflection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</si>
</sst>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2"/>
      <color indexed="81"/>
      <name val="Calibri"/>
      <family val="2"/>
    </font>
    <font>
      <b/>
      <sz val="12"/>
      <color indexed="81"/>
      <name val="Calibri"/>
      <family val="2"/>
      <scheme val="minor"/>
    </font>
    <font>
      <b/>
      <u/>
      <sz val="12"/>
      <color indexed="8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0" fontId="2" fillId="4" borderId="1" applyNumberFormat="0" applyAlignment="0" applyProtection="0"/>
  </cellStyleXfs>
  <cellXfs count="11">
    <xf numFmtId="0" fontId="0" fillId="0" borderId="0" xfId="0"/>
    <xf numFmtId="164" fontId="0" fillId="0" borderId="0" xfId="0" applyNumberFormat="1"/>
    <xf numFmtId="2" fontId="0" fillId="0" borderId="0" xfId="0" applyNumberFormat="1"/>
    <xf numFmtId="0" fontId="8" fillId="0" borderId="0" xfId="0" applyFont="1"/>
    <xf numFmtId="0" fontId="9" fillId="3" borderId="1" xfId="1" applyFont="1" applyBorder="1"/>
    <xf numFmtId="0" fontId="8" fillId="0" borderId="0" xfId="0" applyFont="1" applyAlignment="1">
      <alignment horizontal="center" vertical="center"/>
    </xf>
    <xf numFmtId="0" fontId="10" fillId="4" borderId="1" xfId="2" applyFont="1" applyAlignment="1">
      <alignment horizontal="center" vertical="center"/>
    </xf>
    <xf numFmtId="164" fontId="11" fillId="2" borderId="0" xfId="0" applyNumberFormat="1" applyFont="1" applyFill="1"/>
    <xf numFmtId="164" fontId="8" fillId="0" borderId="0" xfId="0" applyNumberFormat="1" applyFont="1"/>
    <xf numFmtId="0" fontId="11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</cellXfs>
  <cellStyles count="3">
    <cellStyle name="Calculation" xfId="2" builtinId="22"/>
    <cellStyle name="Good" xfId="1" builtinId="2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14</xdr:col>
      <xdr:colOff>238125</xdr:colOff>
      <xdr:row>34</xdr:row>
      <xdr:rowOff>95250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200400"/>
          <a:ext cx="9858375" cy="35337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600075</xdr:colOff>
      <xdr:row>33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8524875" cy="62865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142875</xdr:colOff>
      <xdr:row>42</xdr:row>
      <xdr:rowOff>114300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9896475" cy="81153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workbookViewId="0">
      <selection activeCell="C9" sqref="C9"/>
    </sheetView>
  </sheetViews>
  <sheetFormatPr defaultRowHeight="15"/>
  <cols>
    <col min="1" max="1" width="14.42578125" customWidth="1"/>
    <col min="3" max="3" width="12.140625" customWidth="1"/>
    <col min="4" max="4" width="8.28515625" customWidth="1"/>
    <col min="5" max="5" width="18" customWidth="1"/>
  </cols>
  <sheetData>
    <row r="1" spans="1:8">
      <c r="A1" t="s">
        <v>13</v>
      </c>
    </row>
    <row r="3" spans="1:8">
      <c r="A3" t="s">
        <v>14</v>
      </c>
    </row>
    <row r="5" spans="1:8" ht="15.75">
      <c r="A5" s="3" t="s">
        <v>5</v>
      </c>
      <c r="B5" s="4">
        <v>16</v>
      </c>
      <c r="D5" s="3"/>
      <c r="E5" s="5" t="s">
        <v>0</v>
      </c>
      <c r="F5" s="6">
        <f>(PI()*((B5/2)^4))/4</f>
        <v>3216.9908772759482</v>
      </c>
      <c r="G5" s="3"/>
      <c r="H5" s="3"/>
    </row>
    <row r="6" spans="1:8" ht="15.75">
      <c r="A6" s="3" t="s">
        <v>6</v>
      </c>
      <c r="B6" s="4">
        <v>900</v>
      </c>
      <c r="D6" s="3"/>
      <c r="E6" s="5" t="s">
        <v>8</v>
      </c>
      <c r="F6" s="6">
        <f>(B6/2)-((B7/2)-50)</f>
        <v>400</v>
      </c>
      <c r="G6" s="3"/>
      <c r="H6" s="3"/>
    </row>
    <row r="7" spans="1:8" ht="15.75">
      <c r="A7" s="3" t="s">
        <v>7</v>
      </c>
      <c r="B7" s="4">
        <v>200</v>
      </c>
      <c r="D7" s="3"/>
      <c r="E7" s="5" t="s">
        <v>3</v>
      </c>
      <c r="F7" s="6">
        <f>(B6-B7)/2</f>
        <v>350</v>
      </c>
      <c r="G7" s="3"/>
      <c r="H7" s="3"/>
    </row>
    <row r="8" spans="1:8" ht="15.75">
      <c r="A8" s="3" t="s">
        <v>2</v>
      </c>
      <c r="B8" s="4">
        <v>250</v>
      </c>
      <c r="D8" s="3"/>
      <c r="E8" s="5" t="s">
        <v>4</v>
      </c>
      <c r="F8" s="6">
        <f>F7/B6</f>
        <v>0.3888888888888889</v>
      </c>
      <c r="G8" s="3"/>
      <c r="H8" s="3"/>
    </row>
    <row r="9" spans="1:8" ht="15.75">
      <c r="A9" s="3" t="s">
        <v>1</v>
      </c>
      <c r="B9" s="4">
        <v>200000</v>
      </c>
      <c r="D9" s="3"/>
      <c r="E9" s="3"/>
      <c r="F9" s="3"/>
      <c r="G9" s="3"/>
      <c r="H9" s="3"/>
    </row>
    <row r="10" spans="1:8" ht="15.75">
      <c r="A10" s="3"/>
      <c r="B10" s="3"/>
      <c r="D10" s="3"/>
      <c r="E10" s="3"/>
      <c r="F10" s="3"/>
      <c r="G10" s="3"/>
      <c r="H10" s="3"/>
    </row>
    <row r="11" spans="1:8" ht="18.75">
      <c r="A11" s="10" t="s">
        <v>15</v>
      </c>
      <c r="B11" s="10"/>
      <c r="C11" s="10"/>
      <c r="D11" s="3"/>
      <c r="E11" s="3"/>
      <c r="F11" s="3"/>
      <c r="G11" s="3"/>
      <c r="H11" s="3"/>
    </row>
    <row r="12" spans="1:8" ht="15.75">
      <c r="A12" s="9" t="s">
        <v>10</v>
      </c>
      <c r="B12" s="9"/>
      <c r="C12" s="9"/>
      <c r="D12" s="7">
        <f>(B8*(B6^3))/(48*B9*F5)</f>
        <v>5.9012834428910166</v>
      </c>
      <c r="E12" s="7" t="s">
        <v>9</v>
      </c>
      <c r="F12" s="3"/>
      <c r="G12" s="3"/>
      <c r="H12" s="3"/>
    </row>
    <row r="13" spans="1:8" ht="15.75">
      <c r="A13" s="9" t="s">
        <v>11</v>
      </c>
      <c r="B13" s="9"/>
      <c r="C13" s="9"/>
      <c r="D13" s="7">
        <f>(B8*(B6^3))/(96*B9*F5)</f>
        <v>2.9506417214455083</v>
      </c>
      <c r="E13" s="7" t="s">
        <v>9</v>
      </c>
      <c r="F13" s="3"/>
      <c r="G13" s="3"/>
      <c r="H13" s="3"/>
    </row>
    <row r="14" spans="1:8" ht="15.75">
      <c r="A14" s="9" t="s">
        <v>12</v>
      </c>
      <c r="B14" s="9"/>
      <c r="C14" s="9"/>
      <c r="D14" s="7">
        <f>(B8*(B6^3))/(192*B9*F5)</f>
        <v>1.4753208607227541</v>
      </c>
      <c r="E14" s="7" t="s">
        <v>9</v>
      </c>
      <c r="F14" s="3"/>
      <c r="G14" s="3"/>
      <c r="H14" s="3"/>
    </row>
    <row r="15" spans="1:8" ht="15.75">
      <c r="A15" s="3"/>
      <c r="B15" s="3"/>
      <c r="D15" s="3"/>
      <c r="E15" s="3"/>
      <c r="F15" s="3"/>
      <c r="G15" s="3"/>
      <c r="H15" s="3"/>
    </row>
    <row r="16" spans="1:8" ht="15.75">
      <c r="A16" s="3"/>
      <c r="B16" s="8"/>
      <c r="D16" s="3"/>
      <c r="E16" s="3"/>
      <c r="F16" s="3"/>
      <c r="G16" s="3"/>
      <c r="H16" s="3"/>
    </row>
    <row r="17" spans="1:9" ht="15.75">
      <c r="A17" s="3"/>
      <c r="B17" s="8"/>
      <c r="D17" s="3"/>
      <c r="E17" s="3"/>
      <c r="F17" s="3"/>
      <c r="G17" s="3"/>
      <c r="H17" s="3"/>
    </row>
    <row r="19" spans="1:9">
      <c r="I19" s="1"/>
    </row>
    <row r="22" spans="1:9">
      <c r="A22" s="2"/>
    </row>
  </sheetData>
  <mergeCells count="4">
    <mergeCell ref="A12:C12"/>
    <mergeCell ref="A13:C13"/>
    <mergeCell ref="A14:C14"/>
    <mergeCell ref="A11:C11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60" zoomScaleNormal="60" workbookViewId="0"/>
  </sheetViews>
  <sheetFormatPr defaultRowHeight="15"/>
  <sheetData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Calcs</vt:lpstr>
      <vt:lpstr>Explanation1</vt:lpstr>
      <vt:lpstr>Explanation2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2010-05-10T21:42:10Z</dcterms:created>
  <dcterms:modified xsi:type="dcterms:W3CDTF">2010-06-30T22:20:18Z</dcterms:modified>
</cp:coreProperties>
</file>